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88" yWindow="36" windowWidth="8556" windowHeight="9132" activeTab="0"/>
  </bookViews>
  <sheets>
    <sheet name="Дох" sheetId="1" r:id="rId1"/>
    <sheet name="Лист1" sheetId="2" r:id="rId2"/>
  </sheets>
  <externalReferences>
    <externalReference r:id="rId5"/>
    <externalReference r:id="rId6"/>
    <externalReference r:id="rId7"/>
  </externalReferences>
  <definedNames>
    <definedName name="acc2">#REF!</definedName>
    <definedName name="add_bk">#REF!</definedName>
    <definedName name="add_bk_n">#REF!</definedName>
    <definedName name="Boss_FIO" localSheetId="0">#REF!</definedName>
    <definedName name="Boss_FIO">#REF!</definedName>
    <definedName name="Buh_Dol">#REF!</definedName>
    <definedName name="Buh_FIO" localSheetId="0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 localSheetId="0">#REF!</definedName>
    <definedName name="Chef_FIO">#REF!</definedName>
    <definedName name="citem">#REF!</definedName>
    <definedName name="citem1">#REF!</definedName>
    <definedName name="citem2">#REF!</definedName>
    <definedName name="citem3">#REF!</definedName>
    <definedName name="citem4">#REF!</definedName>
    <definedName name="citem5">#REF!</definedName>
    <definedName name="cmdiv">#REF!</definedName>
    <definedName name="CODE_STR">#REF!</definedName>
    <definedName name="CODE_STR_1">#REF!</definedName>
    <definedName name="CODE_STR_CONTROL">'[2]Контроль'!$A$3,'[2]Контроль'!$A$2,'[2]Контроль'!$A$1,'[2]Контроль'!$B:$B</definedName>
    <definedName name="CORR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ATE_1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INTEH_1">#REF!</definedName>
    <definedName name="Footer">#REF!</definedName>
    <definedName name="FOOTER_1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tem3_n">#REF!</definedName>
    <definedName name="item4_n">#REF!</definedName>
    <definedName name="item5_n">#REF!</definedName>
    <definedName name="izm">#REF!</definedName>
    <definedName name="KL_1">#REF!</definedName>
    <definedName name="KST_1">#REF!</definedName>
    <definedName name="LINK">#REF!</definedName>
    <definedName name="LINK_1">#REF!</definedName>
    <definedName name="link1">#REF!</definedName>
    <definedName name="MAIN_DATA">#REF!</definedName>
    <definedName name="MAIN_DATA_1">#REF!</definedName>
    <definedName name="MAIN_DATA_USER_1">#REF!</definedName>
    <definedName name="mdiv_n">#REF!</definedName>
    <definedName name="METRIC">#REF!</definedName>
    <definedName name="METRIC_1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ERIOD">#REF!</definedName>
    <definedName name="PrevGroupValue">#REF!</definedName>
    <definedName name="Rash_Date" localSheetId="0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TABLE_CODE_STR">#REF!</definedName>
    <definedName name="TABLE_CODE_STR_1">#REF!</definedName>
    <definedName name="tgt">#REF!</definedName>
    <definedName name="tgt_n">#REF!</definedName>
    <definedName name="tgt3_n">#REF!</definedName>
    <definedName name="tgt5_n">#REF!</definedName>
    <definedName name="TITLE">#REF!</definedName>
    <definedName name="TITLE_1">#REF!</definedName>
    <definedName name="User_CBP" localSheetId="0">#REF!</definedName>
    <definedName name="User_CBP">#REF!</definedName>
    <definedName name="User_COFK" localSheetId="0">#REF!</definedName>
    <definedName name="User_COFK">#REF!</definedName>
    <definedName name="User_Dol" localSheetId="0">#REF!</definedName>
    <definedName name="User_Dol">#REF!</definedName>
    <definedName name="User_FIO" localSheetId="0">#REF!</definedName>
    <definedName name="User_FIO">#REF!</definedName>
    <definedName name="User_INN" localSheetId="0">#REF!</definedName>
    <definedName name="User_INN">#REF!</definedName>
    <definedName name="User_Name" localSheetId="0">#REF!</definedName>
    <definedName name="User_Name">#REF!</definedName>
    <definedName name="User_Phone" localSheetId="0">#REF!</definedName>
    <definedName name="User_Phone">#REF!</definedName>
    <definedName name="WRITE_1">#REF!</definedName>
    <definedName name="WRITE_1_1">#REF!</definedName>
    <definedName name="WRITE_2">#REF!</definedName>
    <definedName name="WRITE_2_1">#REF!</definedName>
    <definedName name="WRITE_3">#REF!</definedName>
    <definedName name="WRITE_3_1">#REF!</definedName>
    <definedName name="Zam_Boss_FIO" localSheetId="0">#REF!</definedName>
    <definedName name="Zam_Boss_FIO">#REF!</definedName>
    <definedName name="Zam_Buh_FIO">#REF!</definedName>
    <definedName name="Zam_Chef_FIO">#REF!</definedName>
    <definedName name="_xlnm.Print_Titles" localSheetId="0">'Дох'!$9:$9</definedName>
    <definedName name="_xlnm.Print_Area" localSheetId="0">'Дох'!$A$1:$C$101</definedName>
  </definedNames>
  <calcPr fullCalcOnLoad="1" fullPrecision="0"/>
</workbook>
</file>

<file path=xl/sharedStrings.xml><?xml version="1.0" encoding="utf-8"?>
<sst xmlns="http://schemas.openxmlformats.org/spreadsheetml/2006/main" count="203" uniqueCount="199">
  <si>
    <t>000 2 00 00000 00 0000 000</t>
  </si>
  <si>
    <t>000 2 02 00000 00 0000 000</t>
  </si>
  <si>
    <t>Исполнительский сбор</t>
  </si>
  <si>
    <t>НАЛОГИ НА ТОВАРЫ (РАБОТЫ, УСЛУГИ), РЕАЛИЗУЕМЫЕ НА ТЕРРИТОРИИ РОССИЙСКОЙ ФЕДЕРАЦИИ</t>
  </si>
  <si>
    <t>Налог на добавленную стоимость на товары (работы, услуги), реализуемые на территории Российской Федерации</t>
  </si>
  <si>
    <t>Единый налог на вмененный доход для отдельных видов деятельности</t>
  </si>
  <si>
    <t>Транспортный налог</t>
  </si>
  <si>
    <t>Транспортный налог с организаций</t>
  </si>
  <si>
    <t>Транспортный налог с физических лиц</t>
  </si>
  <si>
    <t>ГОСУДАРСТВЕННАЯ ПОШЛИНА</t>
  </si>
  <si>
    <t>000 1 00 00000 00 0000 000</t>
  </si>
  <si>
    <t>182 1 01 00000 00 0000 000</t>
  </si>
  <si>
    <t>182 1 01 01000 00 0000 110</t>
  </si>
  <si>
    <t>182 1 03 00000 00 0000 000</t>
  </si>
  <si>
    <t>182 1 03 01000 01 0000 110</t>
  </si>
  <si>
    <t>182 1 05 00000 00 0000 000</t>
  </si>
  <si>
    <t>182 1 06 02000 02 0000 110</t>
  </si>
  <si>
    <t>182 1 06 02010 02 0000 110</t>
  </si>
  <si>
    <t>182 1 06 04000 02 0000 110</t>
  </si>
  <si>
    <t>182 1 06 04011 02 0000 110</t>
  </si>
  <si>
    <t>182 1 06 04012 02 0000 110</t>
  </si>
  <si>
    <t>182 1 13 01020 01 0000 130</t>
  </si>
  <si>
    <t>322 1 15 01010 01 0000 140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</si>
  <si>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</si>
  <si>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</si>
  <si>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</si>
  <si>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Сумма</t>
  </si>
  <si>
    <t>НАЛОГИ НА СОВОКУПНЫЙ ДОХОД</t>
  </si>
  <si>
    <t>Налог на прибыль организаций</t>
  </si>
  <si>
    <t>Налог на доходы физических лиц</t>
  </si>
  <si>
    <t>НАЛОГИ НА ИМУЩЕСТВО</t>
  </si>
  <si>
    <t>АДМИНИСТРАТИВНЫЕ ПЛАТЕЖИ И СБОРЫ</t>
  </si>
  <si>
    <t>ПРОЧИЕ НЕНАЛОГОВЫЕ ДОХОДЫ</t>
  </si>
  <si>
    <t>Налог на имущество организаций</t>
  </si>
  <si>
    <t>Коды бюджетной классификации Российской Федерации</t>
  </si>
  <si>
    <t>НАЛОГИ НА ПРИБЫЛЬ, ДОХОДЫ</t>
  </si>
  <si>
    <t>Наименование доходов</t>
  </si>
  <si>
    <t>(тыс. рублей)</t>
  </si>
  <si>
    <t>182 1 01 02010 01 0000 110</t>
  </si>
  <si>
    <t>Денежные взыскания (штрафы) за нарушение законодательства о налогах и сборах</t>
  </si>
  <si>
    <t>ПЛАТЕЖИ ПРИ ПОЛЬЗОВАНИИ ПРИРОДНЫМИ РЕСУРСАМИ</t>
  </si>
  <si>
    <t>Государственная пошлина за государственную регистрацию, а также за совершение прочих юридически значимых действий</t>
  </si>
  <si>
    <t>182 1 08 07010 01 0000 110</t>
  </si>
  <si>
    <t>Государственная пошлина за выдачу и обмен паспорта гражданина Российской Федерации</t>
  </si>
  <si>
    <t>182 1 16 03000 00 0000 140</t>
  </si>
  <si>
    <t>182 1 16 03010 01 0000 140</t>
  </si>
  <si>
    <t>182 1 16 03030 01 0000 140</t>
  </si>
  <si>
    <t>182 1 16 06000 01 0000 140</t>
  </si>
  <si>
    <t>Дотация на содержание объектов инфраструктуры города Байконура, связанных с арендой космодрома Байконур</t>
  </si>
  <si>
    <t>177 1 16 27000 01 0000 140</t>
  </si>
  <si>
    <t>182 1 06 01020 04 0000 110</t>
  </si>
  <si>
    <t>182 1 08 03010 01 0000 110</t>
  </si>
  <si>
    <t>192 1 08 07100 01 0000 110</t>
  </si>
  <si>
    <t>292 1 12 00000 00 0000 000</t>
  </si>
  <si>
    <t>000 1 16 00000 00 0000 000</t>
  </si>
  <si>
    <t>322 1 16 21040 04 0000 140</t>
  </si>
  <si>
    <t>292 1 17 05040 04 0000 180</t>
  </si>
  <si>
    <t>292 1 11 07000 00 0000 120</t>
  </si>
  <si>
    <t>Неналоговые доходы</t>
  </si>
  <si>
    <t>Прочие доходы</t>
  </si>
  <si>
    <t>НДФЛ</t>
  </si>
  <si>
    <t>ЕСН</t>
  </si>
  <si>
    <t>НДС</t>
  </si>
  <si>
    <t xml:space="preserve">Налог на прибыль </t>
  </si>
  <si>
    <t>Налоги на совокупный доход</t>
  </si>
  <si>
    <t>Помощь из федерального бюджета</t>
  </si>
  <si>
    <t>Всего доходы  2 301 075 тыс.руб.</t>
  </si>
  <si>
    <t>Межбюджетные трансферты, передаваемые бюджету города Байконура на развитие и поддержку инфраструктуры</t>
  </si>
  <si>
    <t>292 1 08 07150 01 0000 110</t>
  </si>
  <si>
    <t>Государственная пошлина за выдачу разрешения на установку рекламной конструкции</t>
  </si>
  <si>
    <t>188 1 16 21040 04 0000 140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</si>
  <si>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</si>
  <si>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</si>
  <si>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</si>
  <si>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</si>
  <si>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000 1 08 07000 01 0000 110</t>
  </si>
  <si>
    <t>Платежи от государственных и муниципальных унитарных предприятий</t>
  </si>
  <si>
    <t>322 1 16 17000 01 0000 140</t>
  </si>
  <si>
    <t xml:space="preserve"> 182 1 01 01012 02 0000 110</t>
  </si>
  <si>
    <t>292 1 11 05024 04 0000 120</t>
  </si>
  <si>
    <t>292 1 11 05034 04 0000 120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</si>
  <si>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</si>
  <si>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неналоговые доходы бюджетов городских округов</t>
  </si>
  <si>
    <t>321 1 08 05000 01 0000 110</t>
  </si>
  <si>
    <t>Налоговые и неналоговые доходы</t>
  </si>
  <si>
    <t>Безвозмездные поступления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</si>
  <si>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</si>
  <si>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182 1 09 00000 00 0000 000</t>
  </si>
  <si>
    <t>188 1 16 90040 04 0000 140</t>
  </si>
  <si>
    <t>292 1 16 90040 04 0000 140</t>
  </si>
  <si>
    <t>388 1 16 28000 01 0000 140</t>
  </si>
  <si>
    <t>292 1 11 05000 00 0000 120</t>
  </si>
  <si>
    <t>292 1 08 07082 01 0000 110</t>
  </si>
  <si>
    <t>092 2 02 01006 04 0000 151</t>
  </si>
  <si>
    <t>Денежные взыскания (штрафы)  и иные суммы, взыскиваемые с 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</si>
  <si>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</si>
  <si>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</si>
  <si>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292 1 11 07012 02 0000 120</t>
  </si>
  <si>
    <t>182 1 05 01050 01 0000 110</t>
  </si>
  <si>
    <t>ЗАДОЛЖЕННОСТЬ И ПЕРЕРАСЧЕТЫ ПО ОТМЕНЕННЫМ НАЛОГАМ, СБОРАМ И ИНЫМ ОБЯЗАТЕЛЬНЫМ ПЛАТЕЖАМ</t>
  </si>
  <si>
    <t>192 1 16 90040 04 0000 140</t>
  </si>
  <si>
    <t>182 1 05 01011 01 0000 110</t>
  </si>
  <si>
    <t>182 1 05 01021 01 0000 110</t>
  </si>
  <si>
    <t>Минимальный налог, зачисляемый в бюджеты субъектов Российской Федерации</t>
  </si>
  <si>
    <t>182 1 05 02010 02 0000 110</t>
  </si>
  <si>
    <t>182 1 06 00000 00 0000 00</t>
  </si>
  <si>
    <t>000 1 08 00000 00 0000 00</t>
  </si>
  <si>
    <t>000 1 13 00000 00 0000 000</t>
  </si>
  <si>
    <t>182 1 01 02030 01 0000 110</t>
  </si>
  <si>
    <t>182 1 01 02000 01 0000 110</t>
  </si>
  <si>
    <t>182 1 05 01000 00 0000 110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</si>
  <si>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</si>
  <si>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292 1 12 01050 01 0000 120</t>
  </si>
  <si>
    <t>Плата за иные виды негативного воздействия на окружающую среду</t>
  </si>
  <si>
    <t>182 1 13 01010 01 0000 130</t>
  </si>
  <si>
    <t>188 1 13 01994 04 0000 130</t>
  </si>
  <si>
    <t>292 1 13 01994 04 0000 130</t>
  </si>
  <si>
    <t>188 1 08 07141 01 0000 110</t>
  </si>
  <si>
    <t>322 1 13 02030 01 0000 130</t>
  </si>
  <si>
    <t xml:space="preserve">Прочие доходы от оказания платных услуг (работ) получателями средств бюджетов городских округов </t>
  </si>
  <si>
    <t>Доходы, поступающие в порядке возмещения федеральному бюджету расходов, направленных на покрытие процессуальных издержек</t>
  </si>
  <si>
    <t>000 1 13 01000 00 0000 130</t>
  </si>
  <si>
    <t>182 1 01 02020 01 0000 110</t>
  </si>
  <si>
    <t>292 1 15 02040 04 0000 140</t>
  </si>
  <si>
    <t>320 1 17 03000 01 0000 180</t>
  </si>
  <si>
    <t>Поступление средств, удержанных из заработной платы осужденных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</si>
  <si>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</si>
  <si>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Прочие неналоговые доходы федерального бюджета</t>
  </si>
  <si>
    <t>322 1 17 05010 01 0000 180</t>
  </si>
  <si>
    <t>188 1 16 30020 01 0000 140</t>
  </si>
  <si>
    <t>Денежные взыскания (штрафы) за нарушение законодательства Российской Федерации о безопасности дорожного движения</t>
  </si>
  <si>
    <t>188 1 16 30030 01 0000 140</t>
  </si>
  <si>
    <t>Прочие денежные взыскания (штрафы) за правонарушения в области дорожного движения</t>
  </si>
  <si>
    <t>188 1 16 30000 01 0000 140</t>
  </si>
  <si>
    <t>Денежные взыскания (штрафы) за правонару-шения в области дорожного движения</t>
  </si>
  <si>
    <t>000 1 16 21000 00 0000 140</t>
  </si>
  <si>
    <t>Денежные взыскания (штрафы)  и иные суммы, взыскиваемые с  лиц, виновных в совершении преступлений, и в возмещение ущерба имуществу</t>
  </si>
  <si>
    <t>000 1 16 90000 00 0000 140</t>
  </si>
  <si>
    <t>Прочие поступления от денежных взысканий (штрафов) и иных сумм в возмещение ущерба</t>
  </si>
  <si>
    <t>292 2 02 03025 04 0000 151</t>
  </si>
  <si>
    <t>Субвенции бюджетам городских округов на реализацию полномочий Российской Федерации по осуществлению социальных выплат безработным гражданам</t>
  </si>
  <si>
    <t>292 2 02 03053 04 0000 151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</si>
  <si>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</si>
  <si>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</si>
  <si>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</si>
  <si>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182 1 05 04000 02 0000 110</t>
  </si>
  <si>
    <t>Налог, взимаемый в связи с применением патентной системы налогообложения</t>
  </si>
  <si>
    <t>292 1 08 07172 01 0000 110</t>
  </si>
  <si>
    <t>Государственная пошлина за выдачу органом исполнительной власти субъекта Российской Федерации специального разрешения  на движение 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</si>
  <si>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292 2 02 04017 02 0000 151</t>
  </si>
  <si>
    <t>ДОХОДЫ, всего:</t>
  </si>
  <si>
    <t>Прочие доходы от компенсации затрат государства</t>
  </si>
  <si>
    <t>292 1 13 02994 04 0000 130</t>
  </si>
  <si>
    <t>Прочие доходы от компенсации затрат  бюджетов городских округов</t>
  </si>
  <si>
    <t>092 2 02 04008 04 0000 151</t>
  </si>
  <si>
    <t xml:space="preserve">Акцизы на пиво, ввозимое на территорию Российской Федерации </t>
  </si>
  <si>
    <t>182 1 04 02000 01 0000 110</t>
  </si>
  <si>
    <t xml:space="preserve">АКЦИЗЫ ПО ПОДАКЦИЗНЫМ ТОВАРАМ (ПРОДУКЦИИ), ВВОЗИМЫМ НА ТЕРРИТОРИЮ РОССИЙСКОЙ ФЕДЕРАЦИИ </t>
  </si>
  <si>
    <t>182 1 04 02100 01 0000 110</t>
  </si>
  <si>
    <t>БЕЗВОЗМЕЗДНЫЕ ПОСТУПЛЕНИЯ ОТ ДРУГИХ БЮДЖЕТОВ БЮДЖЕТНОЙ СИСТЕМЫ РОССИЙСКОЙ ФЕДЕРАЦИИ</t>
  </si>
  <si>
    <t>Налог на прибыль организаций, зачисляемый в бюджеты субъектов Российской Федерации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</si>
  <si>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выдачей регистрационных знаков, водительских удостоверений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</si>
  <si>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</si>
  <si>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000 1 11 00000 00 0000 000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</si>
  <si>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</si>
  <si>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оказания услуг (работ)</t>
  </si>
  <si>
    <t>Доходы от компенсации затрат государства</t>
  </si>
  <si>
    <t xml:space="preserve"> 000 1 13 02990 00 0000 130   </t>
  </si>
  <si>
    <t>000 1 15 00000 00 0000 000</t>
  </si>
  <si>
    <t>Денежные взыскания (штрафы) за нарушение законодательства Российской Федерации о пожарной безопасности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</si>
  <si>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</si>
  <si>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000 1 17 00000 00 0000 000</t>
  </si>
  <si>
    <t>Денежные взыскания (штрафы) за нарушение законодательства Российской Федерации о суде и судоустройстве, об исполнительном производстве и судебные штрафы</t>
  </si>
  <si>
    <t>Государственная пошлина за государственную регистрацию актов гражданского состояния и другие юридически значимые действия, совершаемые органами записи актов гражданского состояния и иными уполномоченными органами (за исключением консульских учреждений Российской Федерации)</t>
  </si>
  <si>
    <t>292 2 02 03000 00 0000 151</t>
  </si>
  <si>
    <t>Поступление доходов в бюджет города Байконур в 2014 году</t>
  </si>
  <si>
    <t>182 1 05 02000 02 0000 110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</si>
  <si>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</si>
  <si>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</si>
  <si>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ДОХОДЫ ОТ ОКАЗАНИЯ ПЛАТНЫХ УСЛУГ (РАБОТ) И КОМПЕНСАЦИИ ЗАТРАТ ГОСУДАРСТВА</t>
  </si>
  <si>
    <t>Плата за предоставление сведений и документов, содержащихся в Едином государственном реестре юридических лиц и в Едином государственном реестре индивидуальных предпринимателей</t>
  </si>
  <si>
    <t>000 1 13 02000 00 0000 130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</si>
  <si>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</si>
  <si>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>192 1 08 06000 01 0000 110</t>
  </si>
  <si>
    <t xml:space="preserve">                                                 Приложение 1</t>
  </si>
  <si>
    <t xml:space="preserve">                                                 города Байконур</t>
  </si>
  <si>
    <t xml:space="preserve">                                                 </t>
  </si>
  <si>
    <t xml:space="preserve">                                                 к постановлению Главы администрации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</si>
  <si>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организации, в соответствии с Федеральным законом от 19 мая 1995 года № 81-ФЗ "О государственных пособиях гражданам, имеющим детей"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</si>
  <si>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</si>
  <si>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Плата за предоставление информации, содержащейся в Едином государственном реестре налогоплательщиков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</si>
  <si>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</si>
  <si>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</si>
  <si>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</si>
  <si>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</si>
  <si>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</si>
  <si>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</si>
  <si>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Налог на имущество организаций по имуществу, не входящему в Единую систему   газоснабжения</t>
  </si>
  <si>
    <t xml:space="preserve">                                                 от «05 » декабря 2013 г.  № 199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</si>
</sst>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p.&quot;;\-#,##0&quot;p.&quot;"/>
    <numFmt numFmtId="165" formatCode="#,##0&quot;p.&quot;;[Red]\-#,##0&quot;p.&quot;"/>
    <numFmt numFmtId="166" formatCode="#,##0.00&quot;p.&quot;;\-#,##0.00&quot;p.&quot;"/>
    <numFmt numFmtId="167" formatCode="#,##0.00&quot;p.&quot;;[Red]\-#,##0.00&quot;p.&quot;"/>
    <numFmt numFmtId="168" formatCode="_-* #,##0&quot;p.&quot;_-;\-* #,##0&quot;p.&quot;_-;_-* &quot;-&quot;&quot;p.&quot;_-;_-@_-"/>
    <numFmt numFmtId="169" formatCode="_-* #,##0_p_._-;\-* #,##0_p_._-;_-* &quot;-&quot;_p_._-;_-@_-"/>
    <numFmt numFmtId="170" formatCode="_-* #,##0.00&quot;p.&quot;_-;\-* #,##0.00&quot;p.&quot;_-;_-* &quot;-&quot;??&quot;p.&quot;_-;_-@_-"/>
    <numFmt numFmtId="171" formatCode="_-* #,##0.00_p_._-;\-* #,##0.00_p_._-;_-* &quot;-&quot;??_p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000"/>
    <numFmt numFmtId="182" formatCode="_-* #,##0&quot;d.&quot;_-;\-* #,##0&quot;d.&quot;_-;_-* &quot;-&quot;&quot;d.&quot;_-;_-@_-"/>
    <numFmt numFmtId="183" formatCode="_-* #,##0.00&quot;d.&quot;_-;\-* #,##0.00&quot;d.&quot;_-;_-* &quot;-&quot;??&quot;d.&quot;_-;_-@_-"/>
    <numFmt numFmtId="184" formatCode="_-* #,##0_d_._-;\-* #,##0_d_._-;_-* &quot;-&quot;_d_._-;_-@_-"/>
    <numFmt numFmtId="185" formatCode="_-* #,##0.00_d_._-;\-* #,##0.00_d_._-;_-* &quot;-&quot;??_d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"/>
    <numFmt numFmtId="191" formatCode="#,##0.000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dd\,\ mmmm\ dd\,\ yyyy"/>
    <numFmt numFmtId="201" formatCode="0.0"/>
    <numFmt numFmtId="202" formatCode="#,##0_р_."/>
    <numFmt numFmtId="203" formatCode="#,##0.0_ ;[Red]\-#,##0.0\ "/>
    <numFmt numFmtId="204" formatCode="#,##0_ ;[Red]\-#,##0\ "/>
    <numFmt numFmtId="205" formatCode="00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2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Arial Cyr"/>
      <family val="0"/>
    </font>
    <font>
      <sz val="12"/>
      <name val="Times New Roman Cyr"/>
      <family val="0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i/>
      <sz val="12"/>
      <color indexed="8"/>
      <name val="Arial"/>
      <family val="2"/>
    </font>
    <font>
      <i/>
      <sz val="12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i/>
      <sz val="11"/>
      <name val="Arial Cyr"/>
      <family val="0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name val="Arial Cyr"/>
      <family val="0"/>
    </font>
    <font>
      <sz val="9"/>
      <name val="Arial Cyr"/>
      <family val="0"/>
    </font>
    <font>
      <b/>
      <sz val="11"/>
      <name val="Times New Roman"/>
      <family val="1"/>
    </font>
    <font>
      <i/>
      <sz val="9"/>
      <name val="Arial Cyr"/>
      <family val="0"/>
    </font>
    <font>
      <i/>
      <sz val="9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5"/>
      <color indexed="8"/>
      <name val="Arial Cyr"/>
      <family val="0"/>
    </font>
    <font>
      <sz val="11"/>
      <color indexed="8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Fill="1" applyBorder="1" applyAlignment="1">
      <alignment horizontal="right"/>
    </xf>
    <xf numFmtId="49" fontId="7" fillId="24" borderId="10" xfId="0" applyNumberFormat="1" applyFont="1" applyFill="1" applyBorder="1" applyAlignment="1">
      <alignment vertical="top" wrapText="1"/>
    </xf>
    <xf numFmtId="3" fontId="7" fillId="24" borderId="10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9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3" fillId="20" borderId="0" xfId="0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8" fillId="0" borderId="10" xfId="0" applyNumberFormat="1" applyFont="1" applyFill="1" applyBorder="1" applyAlignment="1">
      <alignment horizontal="left" vertical="top" wrapText="1" indent="1"/>
    </xf>
    <xf numFmtId="0" fontId="19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49" fontId="18" fillId="0" borderId="10" xfId="0" applyNumberFormat="1" applyFont="1" applyFill="1" applyBorder="1" applyAlignment="1">
      <alignment horizontal="left" vertical="top" wrapText="1" indent="1"/>
    </xf>
    <xf numFmtId="49" fontId="12" fillId="20" borderId="10" xfId="0" applyNumberFormat="1" applyFont="1" applyFill="1" applyBorder="1" applyAlignment="1">
      <alignment horizontal="left" vertical="top" wrapText="1" indent="1"/>
    </xf>
    <xf numFmtId="49" fontId="10" fillId="0" borderId="10" xfId="0" applyNumberFormat="1" applyFont="1" applyFill="1" applyBorder="1" applyAlignment="1">
      <alignment horizontal="left" vertical="top" wrapText="1" indent="1"/>
    </xf>
    <xf numFmtId="49" fontId="15" fillId="0" borderId="10" xfId="0" applyNumberFormat="1" applyFont="1" applyFill="1" applyBorder="1" applyAlignment="1">
      <alignment horizontal="left" vertical="top" wrapText="1" indent="1"/>
    </xf>
    <xf numFmtId="0" fontId="21" fillId="0" borderId="10" xfId="0" applyFont="1" applyFill="1" applyBorder="1" applyAlignment="1">
      <alignment horizontal="left" vertical="center" wrapText="1" indent="1"/>
    </xf>
    <xf numFmtId="49" fontId="14" fillId="20" borderId="10" xfId="0" applyNumberFormat="1" applyFont="1" applyFill="1" applyBorder="1" applyAlignment="1">
      <alignment horizontal="left" vertical="top" indent="1"/>
    </xf>
    <xf numFmtId="49" fontId="6" fillId="0" borderId="10" xfId="0" applyNumberFormat="1" applyFont="1" applyFill="1" applyBorder="1" applyAlignment="1">
      <alignment horizontal="left" vertical="top" indent="1"/>
    </xf>
    <xf numFmtId="49" fontId="17" fillId="0" borderId="10" xfId="0" applyNumberFormat="1" applyFont="1" applyFill="1" applyBorder="1" applyAlignment="1">
      <alignment horizontal="left" vertical="top" indent="1"/>
    </xf>
    <xf numFmtId="49" fontId="5" fillId="0" borderId="10" xfId="0" applyNumberFormat="1" applyFont="1" applyFill="1" applyBorder="1" applyAlignment="1">
      <alignment horizontal="left" vertical="top" wrapText="1" indent="1"/>
    </xf>
    <xf numFmtId="49" fontId="5" fillId="0" borderId="10" xfId="0" applyNumberFormat="1" applyFont="1" applyFill="1" applyBorder="1" applyAlignment="1">
      <alignment horizontal="left" vertical="top" indent="1"/>
    </xf>
    <xf numFmtId="3" fontId="0" fillId="0" borderId="0" xfId="0" applyNumberFormat="1" applyFill="1" applyAlignment="1">
      <alignment/>
    </xf>
    <xf numFmtId="0" fontId="24" fillId="0" borderId="10" xfId="0" applyFont="1" applyBorder="1" applyAlignment="1">
      <alignment horizontal="left" vertical="center" wrapText="1" indent="1"/>
    </xf>
    <xf numFmtId="190" fontId="15" fillId="0" borderId="10" xfId="0" applyNumberFormat="1" applyFont="1" applyFill="1" applyBorder="1" applyAlignment="1">
      <alignment horizontal="center" vertical="top"/>
    </xf>
    <xf numFmtId="190" fontId="0" fillId="0" borderId="0" xfId="0" applyNumberFormat="1" applyFill="1" applyAlignment="1">
      <alignment horizontal="center"/>
    </xf>
    <xf numFmtId="190" fontId="10" fillId="0" borderId="10" xfId="0" applyNumberFormat="1" applyFont="1" applyFill="1" applyBorder="1" applyAlignment="1">
      <alignment horizontal="center" vertical="top"/>
    </xf>
    <xf numFmtId="0" fontId="26" fillId="0" borderId="10" xfId="0" applyFont="1" applyBorder="1" applyAlignment="1">
      <alignment horizontal="left" vertical="top" wrapText="1" indent="1"/>
    </xf>
    <xf numFmtId="0" fontId="26" fillId="0" borderId="10" xfId="0" applyFont="1" applyBorder="1" applyAlignment="1">
      <alignment horizontal="left" vertical="center" wrapText="1" indent="1"/>
    </xf>
    <xf numFmtId="49" fontId="17" fillId="20" borderId="10" xfId="0" applyNumberFormat="1" applyFont="1" applyFill="1" applyBorder="1" applyAlignment="1">
      <alignment horizontal="left" vertical="top" indent="1"/>
    </xf>
    <xf numFmtId="0" fontId="26" fillId="0" borderId="0" xfId="0" applyFont="1" applyAlignment="1">
      <alignment horizontal="left" vertical="center" wrapText="1" indent="1"/>
    </xf>
    <xf numFmtId="0" fontId="18" fillId="0" borderId="0" xfId="0" applyFont="1" applyAlignment="1">
      <alignment horizontal="left" vertical="center" wrapText="1" indent="1"/>
    </xf>
    <xf numFmtId="0" fontId="18" fillId="0" borderId="10" xfId="0" applyFont="1" applyBorder="1" applyAlignment="1">
      <alignment horizontal="left" vertical="center" wrapText="1" indent="1"/>
    </xf>
    <xf numFmtId="0" fontId="18" fillId="24" borderId="10" xfId="0" applyNumberFormat="1" applyFont="1" applyFill="1" applyBorder="1" applyAlignment="1">
      <alignment horizontal="left" vertical="top" wrapText="1" indent="1"/>
    </xf>
    <xf numFmtId="0" fontId="13" fillId="0" borderId="0" xfId="0" applyFont="1" applyFill="1" applyAlignment="1">
      <alignment/>
    </xf>
    <xf numFmtId="190" fontId="8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49" fontId="5" fillId="0" borderId="11" xfId="0" applyNumberFormat="1" applyFont="1" applyFill="1" applyBorder="1" applyAlignment="1">
      <alignment horizontal="left" vertical="top" indent="1"/>
    </xf>
    <xf numFmtId="0" fontId="16" fillId="0" borderId="0" xfId="0" applyNumberFormat="1" applyFont="1" applyFill="1" applyAlignment="1">
      <alignment/>
    </xf>
    <xf numFmtId="49" fontId="17" fillId="0" borderId="10" xfId="0" applyNumberFormat="1" applyFont="1" applyFill="1" applyBorder="1" applyAlignment="1">
      <alignment horizontal="left" vertical="top"/>
    </xf>
    <xf numFmtId="49" fontId="5" fillId="0" borderId="10" xfId="0" applyNumberFormat="1" applyFont="1" applyFill="1" applyBorder="1" applyAlignment="1">
      <alignment horizontal="center" vertical="top"/>
    </xf>
    <xf numFmtId="190" fontId="12" fillId="20" borderId="10" xfId="0" applyNumberFormat="1" applyFont="1" applyFill="1" applyBorder="1" applyAlignment="1">
      <alignment horizontal="center" vertical="top"/>
    </xf>
    <xf numFmtId="190" fontId="18" fillId="0" borderId="10" xfId="0" applyNumberFormat="1" applyFont="1" applyFill="1" applyBorder="1" applyAlignment="1">
      <alignment horizontal="center" vertical="top"/>
    </xf>
    <xf numFmtId="190" fontId="18" fillId="0" borderId="11" xfId="0" applyNumberFormat="1" applyFont="1" applyFill="1" applyBorder="1" applyAlignment="1">
      <alignment horizontal="center" vertical="top"/>
    </xf>
    <xf numFmtId="190" fontId="21" fillId="0" borderId="10" xfId="0" applyNumberFormat="1" applyFont="1" applyFill="1" applyBorder="1" applyAlignment="1">
      <alignment horizontal="center" vertical="center"/>
    </xf>
    <xf numFmtId="190" fontId="12" fillId="2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justify"/>
    </xf>
    <xf numFmtId="0" fontId="30" fillId="0" borderId="10" xfId="0" applyFont="1" applyBorder="1" applyAlignment="1">
      <alignment horizontal="center" vertical="justify" wrapText="1"/>
    </xf>
    <xf numFmtId="0" fontId="15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left" vertical="justify" indent="1"/>
    </xf>
    <xf numFmtId="0" fontId="15" fillId="0" borderId="10" xfId="0" applyNumberFormat="1" applyFont="1" applyFill="1" applyBorder="1" applyAlignment="1">
      <alignment horizontal="left" vertical="top" wrapText="1" indent="1"/>
    </xf>
    <xf numFmtId="49" fontId="30" fillId="0" borderId="10" xfId="0" applyNumberFormat="1" applyFont="1" applyFill="1" applyBorder="1" applyAlignment="1">
      <alignment horizontal="left" vertical="top" indent="1"/>
    </xf>
    <xf numFmtId="0" fontId="24" fillId="0" borderId="10" xfId="0" applyNumberFormat="1" applyFont="1" applyFill="1" applyBorder="1" applyAlignment="1">
      <alignment horizontal="left" vertical="center" wrapText="1" indent="1"/>
    </xf>
    <xf numFmtId="0" fontId="26" fillId="0" borderId="0" xfId="0" applyFont="1" applyAlignment="1">
      <alignment horizontal="right"/>
    </xf>
    <xf numFmtId="0" fontId="25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31" fillId="20" borderId="12" xfId="0" applyFont="1" applyFill="1" applyBorder="1" applyAlignment="1">
      <alignment horizontal="center" vertical="center"/>
    </xf>
    <xf numFmtId="0" fontId="31" fillId="20" borderId="1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0"/>
      <c:hPercent val="100"/>
      <c:rotY val="270"/>
      <c:depthPercent val="100"/>
      <c:rAngAx val="1"/>
    </c:view3D>
    <c:plotArea>
      <c:layout>
        <c:manualLayout>
          <c:xMode val="edge"/>
          <c:yMode val="edge"/>
          <c:x val="0.23975"/>
          <c:y val="0.2735"/>
          <c:w val="0.4785"/>
          <c:h val="0.50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Лист1!$A$2:$A$10</c:f>
              <c:strCache/>
            </c:strRef>
          </c:cat>
          <c:val>
            <c:numRef>
              <c:f>Лист1!$B$2:$B$10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firstSliceAng val="2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23</xdr:row>
      <xdr:rowOff>66675</xdr:rowOff>
    </xdr:from>
    <xdr:to>
      <xdr:col>6</xdr:col>
      <xdr:colOff>647700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304800" y="3924300"/>
        <a:ext cx="7877175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1;&#1072;&#1087;&#1080;&#1085;&#1072;.UPR_FIN\&#1052;&#1086;&#1080;%20&#1076;&#1086;&#1082;&#1091;&#1084;&#1077;&#1085;&#1090;&#1099;\&#1041;&#1102;&#1076;&#1078;&#1077;&#1090;%202003\&#1055;&#1086;&#1089;&#1090;&#1072;&#1085;&#1086;&#1074;&#1083;&#1077;&#1085;&#1080;&#1103;\&#8470;85%20&#1086;&#1090;%2023.05\&#1056;&#1086;&#1089;&#1087;&#1080;&#1089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1;&#1072;&#1087;&#1080;&#1085;&#1072;.UPR_FIN\&#1052;&#1086;&#1080;%20&#1076;&#1086;&#1082;&#1091;&#1084;&#1077;&#1085;&#1090;&#1099;\&#1044;&#1086;&#109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1;&#1072;&#1087;&#1080;&#1085;&#1072;.UPR_FIN\&#1052;&#1086;&#1080;%20&#1076;&#1086;&#1082;&#1091;&#1084;&#1077;&#1085;&#1090;&#1099;\2006\&#1050;%20&#1086;&#1090;&#1095;&#1077;&#1090;&#1085;&#1086;&#1084;&#1091;%20&#1057;&#1085;&#1072;&#1076;&#1080;&#1085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пиь (доходы)"/>
      <sheetName val="Роспись (расходы)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ая_таблица"/>
      <sheetName val="Пояснительная_справка"/>
      <sheetName val="SQLDATA2"/>
      <sheetName val="Расшифровка"/>
      <sheetName val="Service"/>
      <sheetName val="OTBOR_COND"/>
      <sheetName val="FORM"/>
      <sheetName val="SQLData1"/>
      <sheetName val="SEEK_POP_SQLDATA"/>
      <sheetName val="SQLDATA"/>
      <sheetName val="Контроль"/>
      <sheetName val="ALG"/>
      <sheetName val="DBF_EXCHANGE"/>
    </sheetNames>
    <sheetDataSet>
      <sheetData sheetId="10">
        <row r="1">
          <cell r="A1" t="str">
            <v>Ф 600 Отчет об исполнении и финансировании расходов</v>
          </cell>
        </row>
        <row r="2">
          <cell r="A2" t="str">
            <v>Отчет об ошибках контроля</v>
          </cell>
        </row>
        <row r="3">
          <cell r="A3" t="str">
            <v>ИНН :9901000027  -  Управление финансов администрации г. Байконур Российской Федерации Комплекс "Байконур"</v>
          </cell>
        </row>
        <row r="4">
          <cell r="B4" t="str">
            <v>Код 
отчетности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х 2007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8"/>
  <sheetViews>
    <sheetView showGridLines="0" tabSelected="1" zoomScalePageLayoutView="0" workbookViewId="0" topLeftCell="A1">
      <selection activeCell="B6" sqref="B6"/>
    </sheetView>
  </sheetViews>
  <sheetFormatPr defaultColWidth="9.00390625" defaultRowHeight="12.75"/>
  <cols>
    <col min="1" max="1" width="26.50390625" style="5" customWidth="1"/>
    <col min="2" max="2" width="49.50390625" style="6" customWidth="1"/>
    <col min="3" max="3" width="14.00390625" style="5" customWidth="1"/>
    <col min="4" max="5" width="9.125" style="8" customWidth="1"/>
    <col min="6" max="6" width="12.625" style="8" customWidth="1"/>
    <col min="7" max="16384" width="9.125" style="8" customWidth="1"/>
  </cols>
  <sheetData>
    <row r="1" spans="2:3" ht="13.5">
      <c r="B1" s="66" t="s">
        <v>184</v>
      </c>
      <c r="C1" s="66"/>
    </row>
    <row r="2" spans="2:3" ht="10.5" customHeight="1">
      <c r="B2" s="63" t="s">
        <v>186</v>
      </c>
      <c r="C2" s="63"/>
    </row>
    <row r="3" spans="1:3" ht="15">
      <c r="A3" s="9"/>
      <c r="B3" s="66" t="s">
        <v>187</v>
      </c>
      <c r="C3" s="66"/>
    </row>
    <row r="4" spans="1:3" ht="15">
      <c r="A4" s="9"/>
      <c r="B4" s="66" t="s">
        <v>185</v>
      </c>
      <c r="C4" s="67"/>
    </row>
    <row r="5" spans="1:3" ht="15">
      <c r="A5" s="9"/>
      <c r="B5" s="66" t="s">
        <v>198</v>
      </c>
      <c r="C5" s="66"/>
    </row>
    <row r="6" spans="1:3" ht="14.25" customHeight="1">
      <c r="A6" s="9"/>
      <c r="B6" s="45"/>
      <c r="C6" s="7"/>
    </row>
    <row r="7" spans="1:3" ht="21" customHeight="1">
      <c r="A7" s="64" t="s">
        <v>175</v>
      </c>
      <c r="B7" s="64"/>
      <c r="C7" s="64"/>
    </row>
    <row r="8" spans="1:3" ht="18.75" customHeight="1">
      <c r="A8" s="15"/>
      <c r="C8" s="1" t="s">
        <v>37</v>
      </c>
    </row>
    <row r="9" spans="1:3" s="10" customFormat="1" ht="39" customHeight="1">
      <c r="A9" s="16" t="s">
        <v>34</v>
      </c>
      <c r="B9" s="16" t="s">
        <v>36</v>
      </c>
      <c r="C9" s="17" t="s">
        <v>26</v>
      </c>
    </row>
    <row r="10" spans="1:18" s="11" customFormat="1" ht="21" customHeight="1">
      <c r="A10" s="25" t="s">
        <v>10</v>
      </c>
      <c r="B10" s="21" t="s">
        <v>84</v>
      </c>
      <c r="C10" s="50">
        <f>C11+C18+C22+C31+C38+C50+C58+C68+C71+C89+C56+C49+C20</f>
        <v>2345200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pans="1:3" s="12" customFormat="1" ht="20.25" customHeight="1">
      <c r="A11" s="26" t="s">
        <v>11</v>
      </c>
      <c r="B11" s="22" t="s">
        <v>35</v>
      </c>
      <c r="C11" s="34">
        <f>C12+C14</f>
        <v>1660000</v>
      </c>
    </row>
    <row r="12" spans="1:3" s="13" customFormat="1" ht="19.5" customHeight="1">
      <c r="A12" s="27" t="s">
        <v>12</v>
      </c>
      <c r="B12" s="23" t="s">
        <v>28</v>
      </c>
      <c r="C12" s="32">
        <f>SUM(C13:C13)</f>
        <v>290000</v>
      </c>
    </row>
    <row r="13" spans="1:3" s="10" customFormat="1" ht="30" customHeight="1">
      <c r="A13" s="28" t="s">
        <v>78</v>
      </c>
      <c r="B13" s="14" t="s">
        <v>160</v>
      </c>
      <c r="C13" s="51">
        <v>290000</v>
      </c>
    </row>
    <row r="14" spans="1:3" s="13" customFormat="1" ht="20.25" customHeight="1">
      <c r="A14" s="27" t="s">
        <v>109</v>
      </c>
      <c r="B14" s="23" t="s">
        <v>29</v>
      </c>
      <c r="C14" s="32">
        <f>C15+C16+C17</f>
        <v>1370000</v>
      </c>
    </row>
    <row r="15" spans="1:3" s="10" customFormat="1" ht="93" customHeight="1">
      <c r="A15" s="29" t="s">
        <v>38</v>
      </c>
      <c r="B15" s="41" t="s">
        <v>191</v>
      </c>
      <c r="C15" s="51">
        <v>1369800</v>
      </c>
    </row>
    <row r="16" spans="1:3" s="10" customFormat="1" ht="132" customHeight="1">
      <c r="A16" s="29" t="s">
        <v>122</v>
      </c>
      <c r="B16" s="41" t="s">
        <v>192</v>
      </c>
      <c r="C16" s="51">
        <v>150</v>
      </c>
    </row>
    <row r="17" spans="1:3" s="10" customFormat="1" ht="60.75" customHeight="1">
      <c r="A17" s="29" t="s">
        <v>108</v>
      </c>
      <c r="B17" s="41" t="s">
        <v>193</v>
      </c>
      <c r="C17" s="51">
        <v>50</v>
      </c>
    </row>
    <row r="18" spans="1:3" s="12" customFormat="1" ht="46.5" customHeight="1">
      <c r="A18" s="26" t="s">
        <v>13</v>
      </c>
      <c r="B18" s="22" t="s">
        <v>3</v>
      </c>
      <c r="C18" s="34">
        <f>C19</f>
        <v>352000</v>
      </c>
    </row>
    <row r="19" spans="1:3" s="13" customFormat="1" ht="50.25" customHeight="1">
      <c r="A19" s="27" t="s">
        <v>14</v>
      </c>
      <c r="B19" s="23" t="s">
        <v>4</v>
      </c>
      <c r="C19" s="32">
        <v>352000</v>
      </c>
    </row>
    <row r="20" spans="1:3" s="13" customFormat="1" ht="48.75" customHeight="1">
      <c r="A20" s="56" t="s">
        <v>156</v>
      </c>
      <c r="B20" s="55" t="s">
        <v>157</v>
      </c>
      <c r="C20" s="34">
        <f>C21</f>
        <v>400</v>
      </c>
    </row>
    <row r="21" spans="1:3" s="13" customFormat="1" ht="31.5" customHeight="1">
      <c r="A21" s="57" t="s">
        <v>158</v>
      </c>
      <c r="B21" s="58" t="s">
        <v>155</v>
      </c>
      <c r="C21" s="32">
        <v>400</v>
      </c>
    </row>
    <row r="22" spans="1:4" s="12" customFormat="1" ht="16.5" customHeight="1">
      <c r="A22" s="26" t="s">
        <v>15</v>
      </c>
      <c r="B22" s="22" t="s">
        <v>27</v>
      </c>
      <c r="C22" s="34">
        <f>C23+C27+C29</f>
        <v>61800</v>
      </c>
      <c r="D22" s="18"/>
    </row>
    <row r="23" spans="1:4" s="13" customFormat="1" ht="33" customHeight="1">
      <c r="A23" s="27" t="s">
        <v>110</v>
      </c>
      <c r="B23" s="23" t="s">
        <v>71</v>
      </c>
      <c r="C23" s="32">
        <f>C24+C25+C26</f>
        <v>27700</v>
      </c>
      <c r="D23" s="19"/>
    </row>
    <row r="24" spans="1:4" s="10" customFormat="1" ht="31.5" customHeight="1">
      <c r="A24" s="29" t="s">
        <v>101</v>
      </c>
      <c r="B24" s="35" t="s">
        <v>72</v>
      </c>
      <c r="C24" s="51">
        <v>16200</v>
      </c>
      <c r="D24" s="18"/>
    </row>
    <row r="25" spans="1:4" s="10" customFormat="1" ht="45" customHeight="1">
      <c r="A25" s="29" t="s">
        <v>102</v>
      </c>
      <c r="B25" s="35" t="s">
        <v>73</v>
      </c>
      <c r="C25" s="51">
        <v>10000</v>
      </c>
      <c r="D25" s="18"/>
    </row>
    <row r="26" spans="1:4" s="10" customFormat="1" ht="32.25" customHeight="1">
      <c r="A26" s="29" t="s">
        <v>98</v>
      </c>
      <c r="B26" s="36" t="s">
        <v>103</v>
      </c>
      <c r="C26" s="51">
        <v>1500</v>
      </c>
      <c r="D26" s="18"/>
    </row>
    <row r="27" spans="1:4" s="13" customFormat="1" ht="34.5" customHeight="1">
      <c r="A27" s="27" t="s">
        <v>176</v>
      </c>
      <c r="B27" s="23" t="s">
        <v>5</v>
      </c>
      <c r="C27" s="32">
        <f>C28</f>
        <v>34000</v>
      </c>
      <c r="D27" s="19"/>
    </row>
    <row r="28" spans="1:4" s="13" customFormat="1" ht="30.75" customHeight="1">
      <c r="A28" s="29" t="s">
        <v>104</v>
      </c>
      <c r="B28" s="35" t="s">
        <v>5</v>
      </c>
      <c r="C28" s="51">
        <v>34000</v>
      </c>
      <c r="D28" s="19"/>
    </row>
    <row r="29" spans="1:4" s="13" customFormat="1" ht="33.75" customHeight="1">
      <c r="A29" s="27" t="s">
        <v>145</v>
      </c>
      <c r="B29" s="31" t="s">
        <v>146</v>
      </c>
      <c r="C29" s="32">
        <f>C30</f>
        <v>100</v>
      </c>
      <c r="D29" s="19"/>
    </row>
    <row r="30" spans="1:4" s="13" customFormat="1" ht="49.5" customHeight="1">
      <c r="A30" s="46" t="s">
        <v>143</v>
      </c>
      <c r="B30" s="38" t="s">
        <v>144</v>
      </c>
      <c r="C30" s="52">
        <v>100</v>
      </c>
      <c r="D30" s="19"/>
    </row>
    <row r="31" spans="1:4" s="12" customFormat="1" ht="22.5" customHeight="1">
      <c r="A31" s="26" t="s">
        <v>105</v>
      </c>
      <c r="B31" s="22" t="s">
        <v>30</v>
      </c>
      <c r="C31" s="34">
        <f>C32+C33+C35</f>
        <v>200000</v>
      </c>
      <c r="D31" s="18"/>
    </row>
    <row r="32" spans="1:4" s="13" customFormat="1" ht="60.75" customHeight="1">
      <c r="A32" s="29" t="s">
        <v>50</v>
      </c>
      <c r="B32" s="23" t="s">
        <v>74</v>
      </c>
      <c r="C32" s="32">
        <v>50</v>
      </c>
      <c r="D32" s="19"/>
    </row>
    <row r="33" spans="1:4" s="13" customFormat="1" ht="22.5" customHeight="1">
      <c r="A33" s="27" t="s">
        <v>16</v>
      </c>
      <c r="B33" s="23" t="s">
        <v>33</v>
      </c>
      <c r="C33" s="32">
        <f>C34</f>
        <v>194950</v>
      </c>
      <c r="D33" s="19"/>
    </row>
    <row r="34" spans="1:4" s="10" customFormat="1" ht="33" customHeight="1">
      <c r="A34" s="29" t="s">
        <v>17</v>
      </c>
      <c r="B34" s="14" t="s">
        <v>197</v>
      </c>
      <c r="C34" s="51">
        <v>194950</v>
      </c>
      <c r="D34" s="18"/>
    </row>
    <row r="35" spans="1:4" s="13" customFormat="1" ht="21" customHeight="1">
      <c r="A35" s="27" t="s">
        <v>18</v>
      </c>
      <c r="B35" s="23" t="s">
        <v>6</v>
      </c>
      <c r="C35" s="32">
        <f>C36+C37</f>
        <v>5000</v>
      </c>
      <c r="D35" s="19"/>
    </row>
    <row r="36" spans="1:4" s="10" customFormat="1" ht="21" customHeight="1">
      <c r="A36" s="29" t="s">
        <v>19</v>
      </c>
      <c r="B36" s="14" t="s">
        <v>7</v>
      </c>
      <c r="C36" s="51">
        <v>4000</v>
      </c>
      <c r="D36" s="18"/>
    </row>
    <row r="37" spans="1:4" s="10" customFormat="1" ht="21.75" customHeight="1">
      <c r="A37" s="29" t="s">
        <v>20</v>
      </c>
      <c r="B37" s="14" t="s">
        <v>8</v>
      </c>
      <c r="C37" s="51">
        <v>1000</v>
      </c>
      <c r="D37" s="18"/>
    </row>
    <row r="38" spans="1:4" s="12" customFormat="1" ht="21" customHeight="1">
      <c r="A38" s="26" t="s">
        <v>106</v>
      </c>
      <c r="B38" s="22" t="s">
        <v>9</v>
      </c>
      <c r="C38" s="34">
        <f>C39+C40+C42+C41</f>
        <v>8500</v>
      </c>
      <c r="D38" s="18"/>
    </row>
    <row r="39" spans="1:4" s="13" customFormat="1" ht="63.75" customHeight="1">
      <c r="A39" s="27" t="s">
        <v>51</v>
      </c>
      <c r="B39" s="23" t="s">
        <v>194</v>
      </c>
      <c r="C39" s="32">
        <v>1900</v>
      </c>
      <c r="D39" s="19"/>
    </row>
    <row r="40" spans="1:4" s="13" customFormat="1" ht="109.5" customHeight="1">
      <c r="A40" s="27" t="s">
        <v>83</v>
      </c>
      <c r="B40" s="60" t="s">
        <v>173</v>
      </c>
      <c r="C40" s="32">
        <v>400</v>
      </c>
      <c r="D40" s="19"/>
    </row>
    <row r="41" spans="1:4" s="13" customFormat="1" ht="93.75" customHeight="1">
      <c r="A41" s="27" t="s">
        <v>183</v>
      </c>
      <c r="B41" s="60" t="s">
        <v>189</v>
      </c>
      <c r="C41" s="32">
        <v>500</v>
      </c>
      <c r="D41" s="19"/>
    </row>
    <row r="42" spans="1:4" s="13" customFormat="1" ht="50.25" customHeight="1">
      <c r="A42" s="27" t="s">
        <v>75</v>
      </c>
      <c r="B42" s="23" t="s">
        <v>41</v>
      </c>
      <c r="C42" s="32">
        <f>C43+C44+C45+C46+C47+C48</f>
        <v>5700</v>
      </c>
      <c r="D42" s="19"/>
    </row>
    <row r="43" spans="1:4" s="10" customFormat="1" ht="106.5" customHeight="1">
      <c r="A43" s="29" t="s">
        <v>42</v>
      </c>
      <c r="B43" s="14" t="s">
        <v>86</v>
      </c>
      <c r="C43" s="51">
        <v>300</v>
      </c>
      <c r="D43" s="18"/>
    </row>
    <row r="44" spans="1:4" s="10" customFormat="1" ht="90" customHeight="1">
      <c r="A44" s="29" t="s">
        <v>92</v>
      </c>
      <c r="B44" s="14" t="s">
        <v>177</v>
      </c>
      <c r="C44" s="51">
        <v>1400</v>
      </c>
      <c r="D44" s="18"/>
    </row>
    <row r="45" spans="1:4" s="10" customFormat="1" ht="33" customHeight="1">
      <c r="A45" s="29" t="s">
        <v>52</v>
      </c>
      <c r="B45" s="14" t="s">
        <v>43</v>
      </c>
      <c r="C45" s="51">
        <v>1200</v>
      </c>
      <c r="D45" s="18"/>
    </row>
    <row r="46" spans="1:4" s="10" customFormat="1" ht="107.25" customHeight="1">
      <c r="A46" s="59" t="s">
        <v>117</v>
      </c>
      <c r="B46" s="38" t="s">
        <v>161</v>
      </c>
      <c r="C46" s="51">
        <v>2700</v>
      </c>
      <c r="D46" s="18"/>
    </row>
    <row r="47" spans="1:4" s="10" customFormat="1" ht="33.75" customHeight="1">
      <c r="A47" s="29" t="s">
        <v>68</v>
      </c>
      <c r="B47" s="14" t="s">
        <v>69</v>
      </c>
      <c r="C47" s="51">
        <v>50</v>
      </c>
      <c r="D47" s="18"/>
    </row>
    <row r="48" spans="1:4" s="10" customFormat="1" ht="104.25" customHeight="1">
      <c r="A48" s="29" t="s">
        <v>147</v>
      </c>
      <c r="B48" s="14" t="s">
        <v>148</v>
      </c>
      <c r="C48" s="51">
        <v>50</v>
      </c>
      <c r="D48" s="18"/>
    </row>
    <row r="49" spans="1:4" s="10" customFormat="1" ht="50.25" customHeight="1">
      <c r="A49" s="26" t="s">
        <v>87</v>
      </c>
      <c r="B49" s="24" t="s">
        <v>99</v>
      </c>
      <c r="C49" s="53">
        <v>200</v>
      </c>
      <c r="D49" s="18"/>
    </row>
    <row r="50" spans="1:4" s="12" customFormat="1" ht="47.25" customHeight="1">
      <c r="A50" s="26" t="s">
        <v>163</v>
      </c>
      <c r="B50" s="22" t="s">
        <v>24</v>
      </c>
      <c r="C50" s="34">
        <f>C51+C54</f>
        <v>15400</v>
      </c>
      <c r="D50" s="18"/>
    </row>
    <row r="51" spans="1:4" s="10" customFormat="1" ht="108.75" customHeight="1">
      <c r="A51" s="27" t="s">
        <v>91</v>
      </c>
      <c r="B51" s="31" t="s">
        <v>195</v>
      </c>
      <c r="C51" s="32">
        <f>C52+C53</f>
        <v>12900</v>
      </c>
      <c r="D51" s="18"/>
    </row>
    <row r="52" spans="1:4" s="13" customFormat="1" ht="95.25" customHeight="1">
      <c r="A52" s="29" t="s">
        <v>79</v>
      </c>
      <c r="B52" s="20" t="s">
        <v>162</v>
      </c>
      <c r="C52" s="51">
        <v>700</v>
      </c>
      <c r="D52" s="19"/>
    </row>
    <row r="53" spans="1:4" s="10" customFormat="1" ht="80.25" customHeight="1">
      <c r="A53" s="29" t="s">
        <v>80</v>
      </c>
      <c r="B53" s="14" t="s">
        <v>164</v>
      </c>
      <c r="C53" s="51">
        <v>12200</v>
      </c>
      <c r="D53" s="18"/>
    </row>
    <row r="54" spans="1:4" s="13" customFormat="1" ht="32.25" customHeight="1">
      <c r="A54" s="27" t="s">
        <v>57</v>
      </c>
      <c r="B54" s="23" t="s">
        <v>76</v>
      </c>
      <c r="C54" s="32">
        <f>C55</f>
        <v>2500</v>
      </c>
      <c r="D54" s="19"/>
    </row>
    <row r="55" spans="1:4" s="10" customFormat="1" ht="63" customHeight="1">
      <c r="A55" s="29" t="s">
        <v>97</v>
      </c>
      <c r="B55" s="14" t="s">
        <v>178</v>
      </c>
      <c r="C55" s="51">
        <v>2500</v>
      </c>
      <c r="D55" s="18"/>
    </row>
    <row r="56" spans="1:4" s="12" customFormat="1" ht="30.75" customHeight="1">
      <c r="A56" s="26" t="s">
        <v>53</v>
      </c>
      <c r="B56" s="22" t="s">
        <v>40</v>
      </c>
      <c r="C56" s="34">
        <f>C57</f>
        <v>15500</v>
      </c>
      <c r="D56" s="18"/>
    </row>
    <row r="57" spans="1:4" s="13" customFormat="1" ht="37.5" customHeight="1">
      <c r="A57" s="27" t="s">
        <v>112</v>
      </c>
      <c r="B57" s="23" t="s">
        <v>113</v>
      </c>
      <c r="C57" s="32">
        <v>15500</v>
      </c>
      <c r="D57" s="19"/>
    </row>
    <row r="58" spans="1:4" s="12" customFormat="1" ht="44.25" customHeight="1">
      <c r="A58" s="26" t="s">
        <v>107</v>
      </c>
      <c r="B58" s="22" t="s">
        <v>179</v>
      </c>
      <c r="C58" s="34">
        <f>C59+C64+C66</f>
        <v>1500</v>
      </c>
      <c r="D58" s="18"/>
    </row>
    <row r="59" spans="1:4" s="13" customFormat="1" ht="23.25" customHeight="1">
      <c r="A59" s="27" t="s">
        <v>121</v>
      </c>
      <c r="B59" s="23" t="s">
        <v>165</v>
      </c>
      <c r="C59" s="32">
        <f>C60+C61+C62+C63</f>
        <v>960</v>
      </c>
      <c r="D59" s="19"/>
    </row>
    <row r="60" spans="1:4" s="10" customFormat="1" ht="48.75" customHeight="1">
      <c r="A60" s="29" t="s">
        <v>114</v>
      </c>
      <c r="B60" s="40" t="s">
        <v>190</v>
      </c>
      <c r="C60" s="51">
        <v>5</v>
      </c>
      <c r="D60" s="18"/>
    </row>
    <row r="61" spans="1:4" s="10" customFormat="1" ht="69" customHeight="1">
      <c r="A61" s="29" t="s">
        <v>21</v>
      </c>
      <c r="B61" s="39" t="s">
        <v>180</v>
      </c>
      <c r="C61" s="51">
        <v>35</v>
      </c>
      <c r="D61" s="18"/>
    </row>
    <row r="62" spans="1:4" s="10" customFormat="1" ht="48" customHeight="1">
      <c r="A62" s="29" t="s">
        <v>115</v>
      </c>
      <c r="B62" s="36" t="s">
        <v>119</v>
      </c>
      <c r="C62" s="51">
        <v>20</v>
      </c>
      <c r="D62" s="18"/>
    </row>
    <row r="63" spans="1:4" s="10" customFormat="1" ht="39.75" customHeight="1">
      <c r="A63" s="29" t="s">
        <v>116</v>
      </c>
      <c r="B63" s="36" t="s">
        <v>119</v>
      </c>
      <c r="C63" s="51">
        <v>900</v>
      </c>
      <c r="D63" s="18"/>
    </row>
    <row r="64" spans="1:4" s="10" customFormat="1" ht="24.75" customHeight="1">
      <c r="A64" s="27" t="s">
        <v>181</v>
      </c>
      <c r="B64" s="23" t="s">
        <v>166</v>
      </c>
      <c r="C64" s="32">
        <f>C65</f>
        <v>60</v>
      </c>
      <c r="D64" s="18"/>
    </row>
    <row r="65" spans="1:4" s="10" customFormat="1" ht="48" customHeight="1">
      <c r="A65" s="29" t="s">
        <v>118</v>
      </c>
      <c r="B65" s="20" t="s">
        <v>120</v>
      </c>
      <c r="C65" s="51">
        <v>60</v>
      </c>
      <c r="D65" s="18"/>
    </row>
    <row r="66" spans="1:4" s="10" customFormat="1" ht="32.25" customHeight="1">
      <c r="A66" s="48" t="s">
        <v>167</v>
      </c>
      <c r="B66" s="23" t="s">
        <v>151</v>
      </c>
      <c r="C66" s="32">
        <f>C67</f>
        <v>480</v>
      </c>
      <c r="D66" s="18"/>
    </row>
    <row r="67" spans="1:4" s="10" customFormat="1" ht="32.25" customHeight="1">
      <c r="A67" s="49" t="s">
        <v>152</v>
      </c>
      <c r="B67" s="20" t="s">
        <v>153</v>
      </c>
      <c r="C67" s="51">
        <v>480</v>
      </c>
      <c r="D67" s="18"/>
    </row>
    <row r="68" spans="1:4" s="12" customFormat="1" ht="30" customHeight="1">
      <c r="A68" s="26" t="s">
        <v>168</v>
      </c>
      <c r="B68" s="22" t="s">
        <v>31</v>
      </c>
      <c r="C68" s="34">
        <f>C69+C70</f>
        <v>1300</v>
      </c>
      <c r="D68" s="18"/>
    </row>
    <row r="69" spans="1:4" s="13" customFormat="1" ht="46.5" customHeight="1">
      <c r="A69" s="29" t="s">
        <v>123</v>
      </c>
      <c r="B69" s="20" t="s">
        <v>126</v>
      </c>
      <c r="C69" s="51">
        <v>50</v>
      </c>
      <c r="D69" s="19"/>
    </row>
    <row r="70" spans="1:4" s="10" customFormat="1" ht="21" customHeight="1">
      <c r="A70" s="29" t="s">
        <v>22</v>
      </c>
      <c r="B70" s="14" t="s">
        <v>2</v>
      </c>
      <c r="C70" s="51">
        <v>1250</v>
      </c>
      <c r="D70" s="18"/>
    </row>
    <row r="71" spans="1:4" s="12" customFormat="1" ht="35.25" customHeight="1">
      <c r="A71" s="26" t="s">
        <v>54</v>
      </c>
      <c r="B71" s="22" t="s">
        <v>25</v>
      </c>
      <c r="C71" s="34">
        <f>C72+C73+C76+C80+C83+C87+C88+C77</f>
        <v>8600</v>
      </c>
      <c r="D71" s="18"/>
    </row>
    <row r="72" spans="1:4" s="12" customFormat="1" ht="45.75" customHeight="1">
      <c r="A72" s="27" t="s">
        <v>49</v>
      </c>
      <c r="B72" s="23" t="s">
        <v>169</v>
      </c>
      <c r="C72" s="32">
        <v>400</v>
      </c>
      <c r="D72" s="18"/>
    </row>
    <row r="73" spans="1:4" s="13" customFormat="1" ht="35.25" customHeight="1">
      <c r="A73" s="27" t="s">
        <v>44</v>
      </c>
      <c r="B73" s="23" t="s">
        <v>39</v>
      </c>
      <c r="C73" s="32">
        <f>C74+C75</f>
        <v>150</v>
      </c>
      <c r="D73" s="19"/>
    </row>
    <row r="74" spans="1:4" s="10" customFormat="1" ht="93" customHeight="1">
      <c r="A74" s="29" t="s">
        <v>45</v>
      </c>
      <c r="B74" s="14" t="s">
        <v>196</v>
      </c>
      <c r="C74" s="51">
        <v>100</v>
      </c>
      <c r="D74" s="18"/>
    </row>
    <row r="75" spans="1:4" s="10" customFormat="1" ht="66" customHeight="1">
      <c r="A75" s="29" t="s">
        <v>46</v>
      </c>
      <c r="B75" s="14" t="s">
        <v>170</v>
      </c>
      <c r="C75" s="51">
        <v>50</v>
      </c>
      <c r="D75" s="18"/>
    </row>
    <row r="76" spans="1:4" s="13" customFormat="1" ht="78.75" customHeight="1">
      <c r="A76" s="27" t="s">
        <v>47</v>
      </c>
      <c r="B76" s="23" t="s">
        <v>111</v>
      </c>
      <c r="C76" s="32">
        <v>350</v>
      </c>
      <c r="D76" s="19"/>
    </row>
    <row r="77" spans="1:4" s="13" customFormat="1" ht="49.5" customHeight="1">
      <c r="A77" s="27" t="s">
        <v>135</v>
      </c>
      <c r="B77" s="23" t="s">
        <v>136</v>
      </c>
      <c r="C77" s="32">
        <f>C78+C79</f>
        <v>650</v>
      </c>
      <c r="D77" s="19"/>
    </row>
    <row r="78" spans="1:4" s="13" customFormat="1" ht="61.5" customHeight="1">
      <c r="A78" s="29" t="s">
        <v>70</v>
      </c>
      <c r="B78" s="20" t="s">
        <v>94</v>
      </c>
      <c r="C78" s="51">
        <v>550</v>
      </c>
      <c r="D78" s="19"/>
    </row>
    <row r="79" spans="1:4" s="13" customFormat="1" ht="62.25" customHeight="1">
      <c r="A79" s="29" t="s">
        <v>55</v>
      </c>
      <c r="B79" s="20" t="s">
        <v>95</v>
      </c>
      <c r="C79" s="51">
        <v>100</v>
      </c>
      <c r="D79" s="19"/>
    </row>
    <row r="80" spans="1:4" s="13" customFormat="1" ht="32.25" customHeight="1">
      <c r="A80" s="27" t="s">
        <v>133</v>
      </c>
      <c r="B80" s="23" t="s">
        <v>134</v>
      </c>
      <c r="C80" s="32">
        <f>C81+C82</f>
        <v>5100</v>
      </c>
      <c r="D80" s="19"/>
    </row>
    <row r="81" spans="1:4" s="13" customFormat="1" ht="48.75" customHeight="1">
      <c r="A81" s="29" t="s">
        <v>129</v>
      </c>
      <c r="B81" s="20" t="s">
        <v>130</v>
      </c>
      <c r="C81" s="51">
        <v>4100</v>
      </c>
      <c r="D81" s="19"/>
    </row>
    <row r="82" spans="1:4" s="13" customFormat="1" ht="33.75" customHeight="1">
      <c r="A82" s="29" t="s">
        <v>131</v>
      </c>
      <c r="B82" s="20" t="s">
        <v>132</v>
      </c>
      <c r="C82" s="51">
        <v>1000</v>
      </c>
      <c r="D82" s="19"/>
    </row>
    <row r="83" spans="1:4" s="13" customFormat="1" ht="37.5" customHeight="1">
      <c r="A83" s="27" t="s">
        <v>137</v>
      </c>
      <c r="B83" s="23" t="s">
        <v>138</v>
      </c>
      <c r="C83" s="32">
        <f>C84+C85+C86</f>
        <v>1700</v>
      </c>
      <c r="D83" s="19"/>
    </row>
    <row r="84" spans="1:4" s="13" customFormat="1" ht="48" customHeight="1">
      <c r="A84" s="29" t="s">
        <v>88</v>
      </c>
      <c r="B84" s="20" t="s">
        <v>96</v>
      </c>
      <c r="C84" s="51">
        <v>1000</v>
      </c>
      <c r="D84" s="19"/>
    </row>
    <row r="85" spans="1:4" s="13" customFormat="1" ht="45.75" customHeight="1">
      <c r="A85" s="29" t="s">
        <v>100</v>
      </c>
      <c r="B85" s="20" t="s">
        <v>96</v>
      </c>
      <c r="C85" s="51">
        <v>200</v>
      </c>
      <c r="D85" s="19"/>
    </row>
    <row r="86" spans="1:4" s="13" customFormat="1" ht="48" customHeight="1">
      <c r="A86" s="29" t="s">
        <v>89</v>
      </c>
      <c r="B86" s="20" t="s">
        <v>96</v>
      </c>
      <c r="C86" s="51">
        <v>500</v>
      </c>
      <c r="D86" s="19"/>
    </row>
    <row r="87" spans="1:4" s="13" customFormat="1" ht="61.5" customHeight="1">
      <c r="A87" s="27" t="s">
        <v>77</v>
      </c>
      <c r="B87" s="23" t="s">
        <v>172</v>
      </c>
      <c r="C87" s="32">
        <v>150</v>
      </c>
      <c r="D87" s="19"/>
    </row>
    <row r="88" spans="1:4" s="13" customFormat="1" ht="78.75" customHeight="1">
      <c r="A88" s="27" t="s">
        <v>90</v>
      </c>
      <c r="B88" s="23" t="s">
        <v>81</v>
      </c>
      <c r="C88" s="32">
        <v>100</v>
      </c>
      <c r="D88" s="19"/>
    </row>
    <row r="89" spans="1:4" s="12" customFormat="1" ht="16.5" customHeight="1">
      <c r="A89" s="26" t="s">
        <v>171</v>
      </c>
      <c r="B89" s="22" t="s">
        <v>32</v>
      </c>
      <c r="C89" s="34">
        <f>C90+C91+C92</f>
        <v>20000</v>
      </c>
      <c r="D89" s="18"/>
    </row>
    <row r="90" spans="1:4" s="10" customFormat="1" ht="34.5" customHeight="1">
      <c r="A90" s="29" t="s">
        <v>56</v>
      </c>
      <c r="B90" s="14" t="s">
        <v>82</v>
      </c>
      <c r="C90" s="51">
        <v>19990</v>
      </c>
      <c r="D90" s="18"/>
    </row>
    <row r="91" spans="1:4" s="10" customFormat="1" ht="34.5" customHeight="1">
      <c r="A91" s="29" t="s">
        <v>124</v>
      </c>
      <c r="B91" s="14" t="s">
        <v>125</v>
      </c>
      <c r="C91" s="51">
        <v>5</v>
      </c>
      <c r="D91" s="18"/>
    </row>
    <row r="92" spans="1:4" s="10" customFormat="1" ht="31.5" customHeight="1">
      <c r="A92" s="29" t="s">
        <v>128</v>
      </c>
      <c r="B92" s="14" t="s">
        <v>127</v>
      </c>
      <c r="C92" s="51">
        <v>5</v>
      </c>
      <c r="D92" s="18"/>
    </row>
    <row r="93" spans="1:4" s="42" customFormat="1" ht="30" customHeight="1">
      <c r="A93" s="37" t="s">
        <v>0</v>
      </c>
      <c r="B93" s="21" t="s">
        <v>85</v>
      </c>
      <c r="C93" s="50">
        <f>C94</f>
        <v>1155824.9</v>
      </c>
      <c r="D93" s="44"/>
    </row>
    <row r="94" spans="1:6" s="12" customFormat="1" ht="48.75" customHeight="1">
      <c r="A94" s="26" t="s">
        <v>1</v>
      </c>
      <c r="B94" s="22" t="s">
        <v>159</v>
      </c>
      <c r="C94" s="34">
        <f>C95+C96+C97+C98+C99+C100</f>
        <v>1155824.9</v>
      </c>
      <c r="D94" s="18"/>
      <c r="F94" s="43"/>
    </row>
    <row r="95" spans="1:4" s="13" customFormat="1" ht="51" customHeight="1">
      <c r="A95" s="27" t="s">
        <v>93</v>
      </c>
      <c r="B95" s="23" t="s">
        <v>48</v>
      </c>
      <c r="C95" s="32">
        <v>909872</v>
      </c>
      <c r="D95" s="19"/>
    </row>
    <row r="96" spans="1:4" s="13" customFormat="1" ht="62.25" customHeight="1">
      <c r="A96" s="27" t="s">
        <v>139</v>
      </c>
      <c r="B96" s="23" t="s">
        <v>140</v>
      </c>
      <c r="C96" s="32">
        <v>9096.7</v>
      </c>
      <c r="D96" s="19"/>
    </row>
    <row r="97" spans="1:4" s="13" customFormat="1" ht="51" customHeight="1">
      <c r="A97" s="27" t="s">
        <v>154</v>
      </c>
      <c r="B97" s="23" t="s">
        <v>67</v>
      </c>
      <c r="C97" s="32">
        <v>224455.6</v>
      </c>
      <c r="D97" s="65"/>
    </row>
    <row r="98" spans="1:4" s="13" customFormat="1" ht="94.5" customHeight="1">
      <c r="A98" s="27" t="s">
        <v>141</v>
      </c>
      <c r="B98" s="23" t="s">
        <v>142</v>
      </c>
      <c r="C98" s="32">
        <v>500.6</v>
      </c>
      <c r="D98" s="65"/>
    </row>
    <row r="99" spans="1:6" s="13" customFormat="1" ht="135.75" customHeight="1">
      <c r="A99" s="61" t="s">
        <v>174</v>
      </c>
      <c r="B99" s="62" t="s">
        <v>188</v>
      </c>
      <c r="C99" s="32">
        <v>11062.3</v>
      </c>
      <c r="D99" s="65"/>
      <c r="F99" s="47"/>
    </row>
    <row r="100" spans="1:4" s="13" customFormat="1" ht="96" customHeight="1">
      <c r="A100" s="27" t="s">
        <v>149</v>
      </c>
      <c r="B100" s="23" t="s">
        <v>182</v>
      </c>
      <c r="C100" s="32">
        <v>837.7</v>
      </c>
      <c r="D100" s="65"/>
    </row>
    <row r="101" spans="1:8" s="11" customFormat="1" ht="22.5" customHeight="1">
      <c r="A101" s="68" t="s">
        <v>150</v>
      </c>
      <c r="B101" s="69"/>
      <c r="C101" s="54">
        <f>C93+C10</f>
        <v>3501024.9</v>
      </c>
      <c r="D101" s="65"/>
      <c r="E101" s="42"/>
      <c r="F101" s="42"/>
      <c r="G101" s="42"/>
      <c r="H101" s="42"/>
    </row>
    <row r="102" spans="3:4" ht="12.75">
      <c r="C102" s="33"/>
      <c r="D102" s="65"/>
    </row>
    <row r="106" ht="12.75">
      <c r="A106" s="8"/>
    </row>
    <row r="108" spans="2:3" ht="12.75">
      <c r="B108" s="30"/>
      <c r="C108" s="8"/>
    </row>
  </sheetData>
  <sheetProtection/>
  <mergeCells count="7">
    <mergeCell ref="A7:C7"/>
    <mergeCell ref="D97:D102"/>
    <mergeCell ref="B1:C1"/>
    <mergeCell ref="B3:C3"/>
    <mergeCell ref="B5:C5"/>
    <mergeCell ref="B4:C4"/>
    <mergeCell ref="A101:B101"/>
  </mergeCells>
  <printOptions horizontalCentered="1"/>
  <pageMargins left="0.8267716535433072" right="0.3937007874015748" top="0.7874015748031497" bottom="0.7874015748031497" header="0" footer="0.3937007874015748"/>
  <pageSetup fitToHeight="3" horizontalDpi="600" verticalDpi="600" orientation="portrait" paperSize="9" r:id="rId1"/>
  <headerFooter alignWithMargins="0">
    <oddHeader>&amp;L&amp;8&amp;C&amp;8&amp;R&amp;8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2"/>
  <sheetViews>
    <sheetView zoomScalePageLayoutView="0" workbookViewId="0" topLeftCell="A1">
      <selection activeCell="I37" sqref="I37"/>
    </sheetView>
  </sheetViews>
  <sheetFormatPr defaultColWidth="9.00390625" defaultRowHeight="12.75"/>
  <cols>
    <col min="1" max="1" width="48.375" style="0" customWidth="1"/>
    <col min="2" max="2" width="14.50390625" style="0" customWidth="1"/>
  </cols>
  <sheetData>
    <row r="2" spans="1:2" ht="21" customHeight="1">
      <c r="A2" s="2" t="s">
        <v>63</v>
      </c>
      <c r="B2" s="3">
        <v>77328</v>
      </c>
    </row>
    <row r="3" spans="1:2" ht="12.75">
      <c r="A3" t="s">
        <v>60</v>
      </c>
      <c r="B3">
        <v>474802</v>
      </c>
    </row>
    <row r="4" spans="1:2" ht="12.75">
      <c r="A4" t="s">
        <v>61</v>
      </c>
      <c r="B4">
        <v>116055</v>
      </c>
    </row>
    <row r="5" spans="1:2" ht="12.75">
      <c r="A5" t="s">
        <v>62</v>
      </c>
      <c r="B5">
        <v>137000</v>
      </c>
    </row>
    <row r="6" spans="1:2" ht="12.75">
      <c r="A6" t="s">
        <v>64</v>
      </c>
      <c r="B6">
        <v>25270</v>
      </c>
    </row>
    <row r="7" spans="1:2" ht="12.75">
      <c r="A7" t="s">
        <v>23</v>
      </c>
      <c r="B7">
        <v>26986</v>
      </c>
    </row>
    <row r="8" spans="1:2" ht="12.75">
      <c r="A8" t="s">
        <v>58</v>
      </c>
      <c r="B8">
        <v>29991</v>
      </c>
    </row>
    <row r="9" spans="1:2" ht="12.75">
      <c r="A9" t="s">
        <v>59</v>
      </c>
      <c r="B9">
        <v>82125</v>
      </c>
    </row>
    <row r="10" spans="1:2" ht="12.75">
      <c r="A10" t="s">
        <v>65</v>
      </c>
      <c r="B10">
        <v>1331518</v>
      </c>
    </row>
    <row r="22" ht="15">
      <c r="A22" s="4" t="s">
        <v>66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Болотский</cp:lastModifiedBy>
  <cp:lastPrinted>2013-12-02T05:20:26Z</cp:lastPrinted>
  <dcterms:created xsi:type="dcterms:W3CDTF">2002-10-08T15:02:13Z</dcterms:created>
  <dcterms:modified xsi:type="dcterms:W3CDTF">2013-12-05T06:52:42Z</dcterms:modified>
  <cp:category/>
  <cp:version/>
  <cp:contentType/>
  <cp:contentStatus/>
</cp:coreProperties>
</file>